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Первомайская д. 30" sheetId="1" r:id="rId1"/>
  </sheets>
  <externalReferences>
    <externalReference r:id="rId2"/>
  </externalReferences>
  <definedNames>
    <definedName name="АДРЕС" localSheetId="0">'ул Первомайская д. 30'!$B$3</definedName>
    <definedName name="АДРЕС">#REF!</definedName>
    <definedName name="АДРЕС2">#REF!</definedName>
    <definedName name="ВХДОЛГ" localSheetId="0">'ул Первомайская д. 30'!$G$9</definedName>
    <definedName name="ВХДОЛГ">#REF!</definedName>
    <definedName name="ВХСАЛЬДО" localSheetId="0">'ул Первомайская д. 30'!$D$9</definedName>
    <definedName name="ВХСАЛЬДО">#REF!</definedName>
    <definedName name="ВХСАЛЬДО3МЕС">#REF!</definedName>
    <definedName name="ДОГОВОР" localSheetId="0">'ул Первомайская д. 30'!$B$4</definedName>
    <definedName name="ДОГОВОР">#REF!</definedName>
    <definedName name="ДОЛГ" localSheetId="0">'ул Первомайская д. 30'!$A$9</definedName>
    <definedName name="ДОЛГ">#REF!</definedName>
    <definedName name="ЗАТРАЧЕНОК" localSheetId="0">'ул Первомайская д. 30'!$D$41</definedName>
    <definedName name="ЗАТРАЧЕНОК">#REF!</definedName>
    <definedName name="ЗАТРАЧЕНОТ" localSheetId="0">'ул Первомайская д. 30'!$D$40</definedName>
    <definedName name="ЗАТРАЧЕНОТ">#REF!</definedName>
    <definedName name="ЗАТРЕМ" localSheetId="0">'ул Первомайская д. 30'!$D$57</definedName>
    <definedName name="ЗАТРЕМ">#REF!</definedName>
    <definedName name="ИСХДОЛГ" localSheetId="0">'ул Первомайская д. 30'!$G$46</definedName>
    <definedName name="ИСХДОЛГ">#REF!</definedName>
    <definedName name="ИСХСАЛЬДО" localSheetId="0">'ул Первомайская д. 30'!$D$46</definedName>
    <definedName name="ИСХСАЛЬДО">#REF!</definedName>
    <definedName name="ИСХСАЛЬДО3МЕС">#REF!</definedName>
    <definedName name="КАП" localSheetId="0">'ул Первомайская д. 30'!$C$41</definedName>
    <definedName name="КАП">#REF!</definedName>
    <definedName name="КАПРЕМ">#REF!</definedName>
    <definedName name="КПЕРЕЧИСК" localSheetId="0">'ул Первомайская д. 30'!$G$41</definedName>
    <definedName name="КПЕРЕЧИСК">#REF!</definedName>
    <definedName name="КПЕРЕЧИСТ" localSheetId="0">'ул Первомайская д. 30'!$G$40</definedName>
    <definedName name="КПЕРЕЧИСТ">#REF!</definedName>
    <definedName name="НАЧЗАГОД">#REF!</definedName>
    <definedName name="НАЧЗАГОДНЕЖ">#REF!</definedName>
    <definedName name="НАЧРЕМ" localSheetId="0">'ул Первомайская д. 30'!$D$55</definedName>
    <definedName name="НАЧРЕМ">#REF!</definedName>
    <definedName name="НЕЖНАЧРЕМ" localSheetId="0">'ул Первомайская д. 30'!$D$56</definedName>
    <definedName name="НЕЖНАЧРЕМ">#REF!</definedName>
    <definedName name="ОПАЛЧЕНОТ" localSheetId="0">'ул Первомайская д. 30'!$E$40</definedName>
    <definedName name="ОПАЛЧЕНОТ">#REF!</definedName>
    <definedName name="ОПЛАЧЕНОК" localSheetId="0">'ул Первомайская д. 30'!$E$41</definedName>
    <definedName name="ОПЛАЧЕНОК">#REF!</definedName>
    <definedName name="ОСВОЕНО">#REF!</definedName>
    <definedName name="ОСТ" localSheetId="0">'ул Первомайская д. 30'!$A$46</definedName>
    <definedName name="ОСТ">#REF!</definedName>
    <definedName name="ПЛОЩАДЬ" localSheetId="0">'ул Первомайская д. 30'!$B$5</definedName>
    <definedName name="ПЛОЩАДЬ">#REF!</definedName>
    <definedName name="ПЛОЩАДЬДОМА">#REF!</definedName>
    <definedName name="РАЗМЕРПЛАТЫ" localSheetId="0">'ул Первомайская д. 30'!$C$11</definedName>
    <definedName name="РАЗМЕРПЛАТЫ">#REF!</definedName>
    <definedName name="СНРЕМ" localSheetId="0">'ул Первомайская д. 30'!$D$54</definedName>
    <definedName name="СНРЕМ">#REF!</definedName>
    <definedName name="ТАРОТОП" localSheetId="0">'ул Первомайская д. 30'!$C$16</definedName>
    <definedName name="ТАРОТОП">#REF!</definedName>
    <definedName name="ТАРХВС" localSheetId="0">'ул Первомайская д. 30'!$C$17</definedName>
    <definedName name="ТАРХВС">#REF!</definedName>
    <definedName name="ТБО" localSheetId="0">'ул Первомайская д. 30'!$C$13</definedName>
    <definedName name="ТБО">#REF!</definedName>
    <definedName name="ТБОНАЧ" localSheetId="0">'ул Первомайская д. 30'!$D$13</definedName>
    <definedName name="ТБОНАЧ">#REF!</definedName>
    <definedName name="ТБОНЕД" localSheetId="0">'ул Первомайская д. 30'!$F$13</definedName>
    <definedName name="ТБОНЕД">#REF!</definedName>
    <definedName name="ТБООПЛ" localSheetId="0">'ул Первомайская д. 30'!$E$13</definedName>
    <definedName name="ТБООПЛ">#REF!</definedName>
    <definedName name="ТБОПОСТ" localSheetId="0">'ул Первомайская д. 30'!$G$13</definedName>
    <definedName name="ТБОПОСТ">#REF!</definedName>
    <definedName name="ТЕК" localSheetId="0">'ул Первомайская д. 30'!$C$40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4" i="1" s="1"/>
  <c r="F40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26" i="1" s="1"/>
  <c r="F16" i="1"/>
  <c r="F26" i="1" s="1"/>
  <c r="E14" i="1"/>
  <c r="D14" i="1"/>
  <c r="G13" i="1"/>
  <c r="G14" i="1" s="1"/>
  <c r="F13" i="1"/>
  <c r="F14" i="1" s="1"/>
  <c r="G44" i="1" l="1"/>
</calcChain>
</file>

<file path=xl/sharedStrings.xml><?xml version="1.0" encoding="utf-8"?>
<sst xmlns="http://schemas.openxmlformats.org/spreadsheetml/2006/main" count="72" uniqueCount="68">
  <si>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</si>
  <si>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</si>
  <si>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Первомайская д. 30</t>
  </si>
  <si>
    <t>Договор управления №:</t>
  </si>
  <si>
    <t xml:space="preserve">№ 180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</si>
  <si>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</si>
  <si>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</si>
  <si>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</si>
  <si>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</si>
  <si>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</si>
  <si>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</si>
  <si>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</si>
  <si>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</si>
  <si>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</si>
  <si>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</si>
  <si>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</si>
  <si>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</si>
  <si>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</si>
  <si>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</si>
  <si>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</si>
  <si>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</si>
  <si>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</si>
  <si>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</si>
  <si>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расчетный</t>
  </si>
  <si>
    <t>Водоотведение ГВ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</si>
  <si>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</si>
  <si>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</si>
  <si>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</si>
  <si>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</si>
  <si>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</si>
  <si>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</si>
  <si>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</si>
  <si>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</si>
  <si>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</si>
  <si>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</si>
  <si>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</si>
  <si>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</si>
  <si>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</si>
  <si>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</si>
  <si>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</si>
  <si>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</si>
  <si>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Смена вентилей ГВС</t>
  </si>
  <si>
    <t>Утепление наружних стен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</si>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</sst>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1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3" fillId="0" borderId="30" xfId="0" applyNumberFormat="1" applyFont="1" applyBorder="1" applyAlignment="1">
      <alignment wrapText="1"/>
    </xf>
    <xf numFmtId="2" fontId="0" fillId="0" borderId="31" xfId="0" applyNumberFormat="1" applyBorder="1" applyAlignment="1">
      <alignment wrapText="1"/>
    </xf>
    <xf numFmtId="2" fontId="0" fillId="0" borderId="25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0"/>
  <dimension ref="A1:CS714"/>
  <sheetViews>
    <sheetView tabSelected="1" topLeftCell="A56" workbookViewId="0">
      <selection activeCell="B97" sqref="B97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5794.4000000000005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879114.70000000112</v>
      </c>
      <c r="E9" s="10" t="s">
        <v>8</v>
      </c>
      <c r="F9" s="11"/>
      <c r="G9" s="9">
        <v>303270.0900000002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583426.26000000047</v>
      </c>
      <c r="E13" s="24">
        <v>575225.57999999984</v>
      </c>
      <c r="F13" s="25">
        <f>ТБОНАЧ-ТБООПЛ</f>
        <v>8200.6800000006333</v>
      </c>
      <c r="G13" s="26">
        <f>ТБООПЛ</f>
        <v>575225.57999999984</v>
      </c>
    </row>
    <row r="14" spans="1:7" ht="13.5" thickBot="1" x14ac:dyDescent="0.25">
      <c r="A14" s="27"/>
      <c r="B14" s="28" t="s">
        <v>17</v>
      </c>
      <c r="C14" s="29"/>
      <c r="D14" s="30">
        <f>D13</f>
        <v>583426.26000000047</v>
      </c>
      <c r="E14" s="30">
        <f>E13</f>
        <v>575225.57999999984</v>
      </c>
      <c r="F14" s="30">
        <f>F13</f>
        <v>8200.6800000006333</v>
      </c>
      <c r="G14" s="30">
        <f>SUM(ТБОПОСТ)</f>
        <v>575225.57999999984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1945199.4799999995</v>
      </c>
      <c r="E16" s="24">
        <v>1918690.2400000002</v>
      </c>
      <c r="F16" s="25">
        <f t="shared" ref="F16:F25" si="0">D16-E16</f>
        <v>26509.239999999292</v>
      </c>
      <c r="G16" s="26">
        <f t="shared" ref="G16:G25" si="1">E16</f>
        <v>1918690.2400000002</v>
      </c>
    </row>
    <row r="17" spans="1:7" x14ac:dyDescent="0.2">
      <c r="A17" s="34"/>
      <c r="B17" s="35" t="s">
        <v>20</v>
      </c>
      <c r="C17" s="23">
        <v>25.95</v>
      </c>
      <c r="D17" s="24">
        <v>144477.06000000006</v>
      </c>
      <c r="E17" s="24">
        <v>141711.67000000001</v>
      </c>
      <c r="F17" s="25">
        <f t="shared" si="0"/>
        <v>2765.3900000000431</v>
      </c>
      <c r="G17" s="26">
        <f t="shared" si="1"/>
        <v>141711.67000000001</v>
      </c>
    </row>
    <row r="18" spans="1:7" x14ac:dyDescent="0.2">
      <c r="A18" s="34"/>
      <c r="B18" s="35" t="s">
        <v>21</v>
      </c>
      <c r="C18" s="23">
        <v>17.79</v>
      </c>
      <c r="D18" s="24">
        <v>99206.529999999984</v>
      </c>
      <c r="E18" s="24">
        <v>97195.639999999985</v>
      </c>
      <c r="F18" s="25">
        <f t="shared" si="0"/>
        <v>2010.8899999999994</v>
      </c>
      <c r="G18" s="26">
        <f t="shared" si="1"/>
        <v>97195.639999999985</v>
      </c>
    </row>
    <row r="19" spans="1:7" x14ac:dyDescent="0.2">
      <c r="A19" s="34"/>
      <c r="B19" s="35" t="s">
        <v>22</v>
      </c>
      <c r="C19" s="23" t="s">
        <v>23</v>
      </c>
      <c r="D19" s="24">
        <v>646696.68999999983</v>
      </c>
      <c r="E19" s="24">
        <v>630308.99999999953</v>
      </c>
      <c r="F19" s="25">
        <f t="shared" si="0"/>
        <v>16387.690000000293</v>
      </c>
      <c r="G19" s="26">
        <f t="shared" si="1"/>
        <v>630308.99999999953</v>
      </c>
    </row>
    <row r="20" spans="1:7" x14ac:dyDescent="0.2">
      <c r="A20" s="34"/>
      <c r="B20" s="35" t="s">
        <v>24</v>
      </c>
      <c r="C20" s="23">
        <v>17.79</v>
      </c>
      <c r="D20" s="24">
        <v>74091.790000000037</v>
      </c>
      <c r="E20" s="24">
        <v>72947.69</v>
      </c>
      <c r="F20" s="25">
        <f t="shared" si="0"/>
        <v>1144.1000000000349</v>
      </c>
      <c r="G20" s="26">
        <f t="shared" si="1"/>
        <v>72947.69</v>
      </c>
    </row>
    <row r="21" spans="1:7" x14ac:dyDescent="0.2">
      <c r="A21" s="34"/>
      <c r="B21" s="35" t="s">
        <v>25</v>
      </c>
      <c r="C21" s="23">
        <v>4.2300000000000004</v>
      </c>
      <c r="D21" s="24">
        <v>224263.00000000003</v>
      </c>
      <c r="E21" s="24">
        <v>282774.89999999991</v>
      </c>
      <c r="F21" s="25">
        <f t="shared" si="0"/>
        <v>-58511.899999999878</v>
      </c>
      <c r="G21" s="26">
        <f t="shared" si="1"/>
        <v>282774.89999999991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3133934.5499999993</v>
      </c>
      <c r="E26" s="30">
        <f>SUM(E16:E25)</f>
        <v>3143629.1399999997</v>
      </c>
      <c r="F26" s="30">
        <f>SUM(F16:F25)</f>
        <v>-9694.5900000002148</v>
      </c>
      <c r="G26" s="30">
        <f>SUM(G16:G25)</f>
        <v>3143629.1399999997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225357.84</v>
      </c>
      <c r="E28" s="24">
        <v>213188.47999999995</v>
      </c>
      <c r="F28" s="25">
        <f>D28-E28</f>
        <v>12169.360000000044</v>
      </c>
      <c r="G28" s="26">
        <f t="shared" ref="G28:G37" si="2">E28</f>
        <v>213188.47999999995</v>
      </c>
    </row>
    <row r="29" spans="1:7" x14ac:dyDescent="0.2">
      <c r="A29" s="34"/>
      <c r="B29" s="35" t="s">
        <v>28</v>
      </c>
      <c r="C29" s="23">
        <v>0</v>
      </c>
      <c r="D29" s="24">
        <v>33804.410000000003</v>
      </c>
      <c r="E29" s="24">
        <v>33616.86</v>
      </c>
      <c r="F29" s="25">
        <f>D29-E29</f>
        <v>187.55000000000291</v>
      </c>
      <c r="G29" s="26">
        <f t="shared" si="2"/>
        <v>33616.86</v>
      </c>
    </row>
    <row r="30" spans="1:7" x14ac:dyDescent="0.2">
      <c r="A30" s="34"/>
      <c r="B30" s="35" t="s">
        <v>29</v>
      </c>
      <c r="C30" s="23">
        <v>7.14</v>
      </c>
      <c r="D30" s="24">
        <v>11938.080000000002</v>
      </c>
      <c r="E30" s="24">
        <v>4961.6599999999989</v>
      </c>
      <c r="F30" s="25">
        <f t="shared" ref="F30:F37" si="3">D30-E30</f>
        <v>6976.4200000000028</v>
      </c>
      <c r="G30" s="26">
        <f t="shared" si="2"/>
        <v>4961.6599999999989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30</v>
      </c>
      <c r="C38" s="29"/>
      <c r="D38" s="30">
        <f>SUM(D28:D37)</f>
        <v>271100.33</v>
      </c>
      <c r="E38" s="30">
        <f>SUM(E28:E37)</f>
        <v>251766.99999999997</v>
      </c>
      <c r="F38" s="30">
        <f>SUM(F28:F37)</f>
        <v>19333.330000000049</v>
      </c>
      <c r="G38" s="30">
        <f>SUM(G28:G37)</f>
        <v>251766.99999999997</v>
      </c>
    </row>
    <row r="39" spans="1:7" ht="12.75" customHeight="1" x14ac:dyDescent="0.2">
      <c r="A39" s="16" t="s">
        <v>31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32</v>
      </c>
      <c r="C40" s="23">
        <v>1.8200000000000005</v>
      </c>
      <c r="D40" s="24">
        <v>121169.20000000004</v>
      </c>
      <c r="E40" s="24">
        <v>120611.37000000013</v>
      </c>
      <c r="F40" s="25">
        <f>ЗАТРАЧЕНОТ-ОПАЛЧЕНОТ</f>
        <v>557.82999999991443</v>
      </c>
      <c r="G40" s="45">
        <v>98333.28</v>
      </c>
    </row>
    <row r="41" spans="1:7" x14ac:dyDescent="0.2">
      <c r="A41" s="21"/>
      <c r="B41" s="35" t="s">
        <v>33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30</v>
      </c>
      <c r="C42" s="40"/>
      <c r="D42" s="30">
        <f>SUM(D40:D41)</f>
        <v>121169.20000000004</v>
      </c>
      <c r="E42" s="30">
        <f>E41+E40</f>
        <v>120611.37000000013</v>
      </c>
      <c r="F42" s="30">
        <f>F41+F40</f>
        <v>557.82999999991443</v>
      </c>
      <c r="G42" s="30">
        <f>КПЕРЕЧИСТ+КПЕРЕЧИСК</f>
        <v>98333.28</v>
      </c>
    </row>
    <row r="43" spans="1:7" x14ac:dyDescent="0.2">
      <c r="A43" s="31" t="s">
        <v>34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4109630.34</v>
      </c>
      <c r="E44" s="30">
        <f>E42+E38+E26+E14</f>
        <v>4091233.09</v>
      </c>
      <c r="F44" s="30">
        <f>F42+F38+F26+F14</f>
        <v>18397.250000000382</v>
      </c>
      <c r="G44" s="30">
        <f>G42+G38+G26+G14</f>
        <v>4068954.9999999991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35</v>
      </c>
      <c r="B46" s="7"/>
      <c r="C46" s="8"/>
      <c r="D46" s="51">
        <v>892530.4900000015</v>
      </c>
      <c r="E46" s="10" t="s">
        <v>8</v>
      </c>
      <c r="F46" s="11"/>
      <c r="G46" s="9">
        <v>313411.80000000016</v>
      </c>
    </row>
    <row r="50" spans="1:7" ht="15" x14ac:dyDescent="0.25">
      <c r="A50" s="5" t="s">
        <v>36</v>
      </c>
      <c r="B50" s="5"/>
      <c r="C50" s="5"/>
      <c r="D50" s="6"/>
      <c r="E50" s="52"/>
      <c r="F50" s="52"/>
    </row>
    <row r="52" spans="1:7" x14ac:dyDescent="0.2">
      <c r="A52" s="3" t="s">
        <v>37</v>
      </c>
      <c r="C52" s="53"/>
      <c r="D52" s="53"/>
      <c r="E52" s="53"/>
    </row>
    <row r="54" spans="1:7" x14ac:dyDescent="0.2">
      <c r="A54" s="54" t="s">
        <v>38</v>
      </c>
      <c r="B54" s="55"/>
      <c r="C54" s="55"/>
      <c r="D54" s="56">
        <v>244878.22999999992</v>
      </c>
      <c r="E54" s="56"/>
    </row>
    <row r="55" spans="1:7" x14ac:dyDescent="0.2">
      <c r="A55" s="54" t="s">
        <v>39</v>
      </c>
      <c r="B55" s="57"/>
      <c r="D55" s="56">
        <v>129485.50000000007</v>
      </c>
      <c r="E55" s="56"/>
    </row>
    <row r="56" spans="1:7" x14ac:dyDescent="0.2">
      <c r="B56" s="57"/>
      <c r="D56" s="58">
        <v>0</v>
      </c>
      <c r="E56" s="58"/>
    </row>
    <row r="57" spans="1:7" x14ac:dyDescent="0.2">
      <c r="A57" s="59" t="s">
        <v>40</v>
      </c>
      <c r="B57" s="59"/>
      <c r="D57" s="60">
        <v>98333.28</v>
      </c>
      <c r="E57" s="60"/>
    </row>
    <row r="58" spans="1:7" x14ac:dyDescent="0.2">
      <c r="A58" s="61" t="s">
        <v>41</v>
      </c>
      <c r="B58" s="61"/>
      <c r="C58" s="61"/>
      <c r="D58" s="61"/>
      <c r="E58" s="61"/>
      <c r="F58" s="61">
        <v>11938.050000000001</v>
      </c>
      <c r="G58" s="61"/>
    </row>
    <row r="59" spans="1:7" s="63" customFormat="1" x14ac:dyDescent="0.2">
      <c r="A59" s="62" t="s">
        <v>41</v>
      </c>
      <c r="B59" s="62"/>
      <c r="C59" s="62"/>
      <c r="D59" s="62"/>
      <c r="E59" s="62"/>
      <c r="F59" s="62">
        <v>20611.45</v>
      </c>
      <c r="G59" s="62"/>
    </row>
    <row r="60" spans="1:7" s="63" customFormat="1" x14ac:dyDescent="0.2">
      <c r="A60" s="62" t="s">
        <v>42</v>
      </c>
      <c r="B60" s="62"/>
      <c r="C60" s="62"/>
      <c r="D60" s="62"/>
      <c r="E60" s="62"/>
      <c r="F60" s="62">
        <v>65783.78</v>
      </c>
      <c r="G60" s="62"/>
    </row>
    <row r="61" spans="1:7" s="63" customFormat="1" x14ac:dyDescent="0.2">
      <c r="A61" s="63" t="s">
        <v>43</v>
      </c>
      <c r="D61" s="64">
        <v>276030.44999999995</v>
      </c>
      <c r="E61" s="65"/>
    </row>
    <row r="62" spans="1:7" s="63" customFormat="1" x14ac:dyDescent="0.2"/>
    <row r="63" spans="1:7" s="63" customFormat="1" x14ac:dyDescent="0.2">
      <c r="A63" s="66" t="s">
        <v>44</v>
      </c>
    </row>
    <row r="64" spans="1:7" s="63" customFormat="1" x14ac:dyDescent="0.2"/>
    <row r="65" spans="1:97" s="63" customFormat="1" x14ac:dyDescent="0.2">
      <c r="A65" s="67" t="s">
        <v>45</v>
      </c>
      <c r="B65" s="67"/>
      <c r="D65" s="68">
        <v>9208.070000000007</v>
      </c>
      <c r="E65" s="69"/>
    </row>
    <row r="66" spans="1:97" s="63" customFormat="1" x14ac:dyDescent="0.2">
      <c r="A66" s="67" t="s">
        <v>46</v>
      </c>
      <c r="B66" s="67"/>
      <c r="D66" s="70">
        <v>0</v>
      </c>
      <c r="E66" s="71"/>
    </row>
    <row r="67" spans="1:97" s="63" customFormat="1" x14ac:dyDescent="0.2">
      <c r="A67" s="67" t="s">
        <v>47</v>
      </c>
      <c r="B67" s="67"/>
      <c r="D67" s="70">
        <v>4800</v>
      </c>
      <c r="E67" s="71"/>
    </row>
    <row r="68" spans="1:97" s="63" customFormat="1" x14ac:dyDescent="0.2">
      <c r="A68" s="67" t="s">
        <v>48</v>
      </c>
      <c r="B68" s="67"/>
      <c r="D68" s="70">
        <v>476543.91000000003</v>
      </c>
      <c r="E68" s="71"/>
    </row>
    <row r="69" spans="1:97" s="63" customFormat="1" x14ac:dyDescent="0.2">
      <c r="A69" s="67" t="s">
        <v>49</v>
      </c>
      <c r="B69" s="67"/>
      <c r="D69" s="72">
        <v>0</v>
      </c>
      <c r="E69" s="73"/>
    </row>
    <row r="70" spans="1:97" s="63" customFormat="1" x14ac:dyDescent="0.2">
      <c r="A70" s="74" t="s">
        <v>50</v>
      </c>
      <c r="B70" s="74"/>
      <c r="C70" s="74"/>
      <c r="D70" s="74"/>
      <c r="E70" s="74"/>
      <c r="F70" s="74" t="s">
        <v>51</v>
      </c>
      <c r="G70" s="74"/>
    </row>
    <row r="71" spans="1:97" s="63" customFormat="1" x14ac:dyDescent="0.2">
      <c r="A71" s="75" t="s">
        <v>52</v>
      </c>
      <c r="B71" s="75"/>
      <c r="D71" s="76">
        <v>14008.070000000007</v>
      </c>
      <c r="E71" s="77"/>
    </row>
    <row r="72" spans="1:97" s="63" customFormat="1" x14ac:dyDescent="0.2"/>
    <row r="73" spans="1:97" s="63" customFormat="1" x14ac:dyDescent="0.2"/>
    <row r="74" spans="1:97" s="63" customFormat="1" x14ac:dyDescent="0.2"/>
    <row r="75" spans="1:97" s="63" customFormat="1" x14ac:dyDescent="0.2"/>
    <row r="76" spans="1:97" s="63" customFormat="1" x14ac:dyDescent="0.2">
      <c r="A76" s="78" t="s">
        <v>53</v>
      </c>
      <c r="B76" s="78"/>
      <c r="C76" s="78"/>
      <c r="D76" s="78"/>
      <c r="E76" s="78"/>
      <c r="F76" s="78"/>
      <c r="G76" s="78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3" customFormat="1" x14ac:dyDescent="0.2">
      <c r="A77" s="78" t="s">
        <v>54</v>
      </c>
      <c r="B77" s="78"/>
      <c r="C77" s="78"/>
      <c r="D77" s="78"/>
      <c r="E77" s="78"/>
      <c r="F77" s="78"/>
      <c r="G77" s="78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8" t="s">
        <v>55</v>
      </c>
      <c r="B78" s="78"/>
      <c r="C78" s="78"/>
      <c r="D78" s="78"/>
      <c r="E78" s="78"/>
      <c r="F78" s="78"/>
      <c r="G78" s="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9"/>
      <c r="B79" s="79"/>
      <c r="C79" s="79"/>
      <c r="D79" s="79"/>
      <c r="E79" s="79"/>
      <c r="F79" s="79"/>
      <c r="G79" s="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8" t="s">
        <v>56</v>
      </c>
      <c r="B80" s="78"/>
      <c r="C80" s="78"/>
      <c r="D80" s="78"/>
      <c r="E80" s="78"/>
      <c r="F80" s="78"/>
      <c r="G80" s="78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8" t="s">
        <v>57</v>
      </c>
      <c r="B81" s="78"/>
      <c r="C81" s="78"/>
      <c r="D81" s="78"/>
      <c r="E81" s="78"/>
      <c r="F81" s="78"/>
      <c r="G81" s="78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8" t="s">
        <v>58</v>
      </c>
      <c r="B82" s="78"/>
      <c r="C82" s="78"/>
      <c r="D82" s="78"/>
      <c r="E82" s="78"/>
      <c r="F82" s="78"/>
      <c r="G82" s="78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9"/>
      <c r="B83" s="79"/>
      <c r="C83" s="79"/>
      <c r="D83" s="79"/>
      <c r="E83" s="79"/>
      <c r="F83" s="79"/>
      <c r="G83" s="79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8" t="s">
        <v>59</v>
      </c>
      <c r="B84" s="78"/>
      <c r="C84" s="78"/>
      <c r="D84" s="78"/>
      <c r="E84" s="78"/>
      <c r="F84" s="78"/>
      <c r="G84" s="78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8" t="s">
        <v>60</v>
      </c>
      <c r="B85" s="78"/>
      <c r="C85" s="78"/>
      <c r="D85" s="78"/>
      <c r="E85" s="78"/>
      <c r="F85" s="78"/>
      <c r="G85" s="78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 s="78" t="s">
        <v>61</v>
      </c>
      <c r="B86" s="78"/>
      <c r="C86" s="78"/>
      <c r="D86" s="78"/>
      <c r="E86" s="78"/>
      <c r="F86" s="78"/>
      <c r="G86" s="78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 s="79"/>
      <c r="B87" s="79"/>
      <c r="C87" s="79"/>
      <c r="D87" s="79"/>
      <c r="E87" s="79"/>
      <c r="F87" s="79"/>
      <c r="G87" s="79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x14ac:dyDescent="0.2">
      <c r="A88" s="78" t="s">
        <v>62</v>
      </c>
      <c r="B88" s="78"/>
      <c r="C88" s="78"/>
      <c r="D88" s="78"/>
      <c r="E88" s="78"/>
      <c r="F88" s="78"/>
      <c r="G88" s="7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x14ac:dyDescent="0.2">
      <c r="A89" s="78" t="s">
        <v>63</v>
      </c>
      <c r="B89" s="78"/>
      <c r="C89" s="78"/>
      <c r="D89" s="78"/>
      <c r="E89" s="78"/>
      <c r="F89" s="78"/>
      <c r="G89" s="78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ht="15" x14ac:dyDescent="0.25">
      <c r="A92" s="80" t="s">
        <v>64</v>
      </c>
      <c r="B92" s="80"/>
      <c r="C92" s="80"/>
      <c r="D92" s="80"/>
      <c r="E92" s="80"/>
      <c r="F92" s="81" t="s">
        <v>65</v>
      </c>
      <c r="G92" s="81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ht="15" x14ac:dyDescent="0.25">
      <c r="A93" s="80"/>
      <c r="B93" s="80"/>
      <c r="C93" s="80"/>
      <c r="D93" s="80"/>
      <c r="E93" s="80"/>
      <c r="F93" s="82"/>
      <c r="G93" s="82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ht="15" x14ac:dyDescent="0.25">
      <c r="A94" s="80"/>
      <c r="B94" s="80"/>
      <c r="C94" s="80"/>
      <c r="D94" s="80"/>
      <c r="E94" s="80"/>
      <c r="F94" s="81"/>
      <c r="G94" s="81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ht="15" x14ac:dyDescent="0.25">
      <c r="A95" s="80" t="s">
        <v>66</v>
      </c>
      <c r="B95" s="80"/>
      <c r="C95" s="80"/>
      <c r="D95" s="80"/>
      <c r="E95" s="80"/>
      <c r="F95" s="81" t="s">
        <v>67</v>
      </c>
      <c r="G95" s="81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3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3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s="63" customForma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</row>
    <row r="173" spans="1:97" s="63" customFormat="1" x14ac:dyDescent="0.2"/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</sheetData>
  <mergeCells count="54">
    <mergeCell ref="A89:G89"/>
    <mergeCell ref="F92:G92"/>
    <mergeCell ref="F94:G94"/>
    <mergeCell ref="F95:G95"/>
    <mergeCell ref="A81:G81"/>
    <mergeCell ref="A82:G82"/>
    <mergeCell ref="A84:G84"/>
    <mergeCell ref="A85:G85"/>
    <mergeCell ref="A86:G86"/>
    <mergeCell ref="A88:G88"/>
    <mergeCell ref="A71:B71"/>
    <mergeCell ref="D71:E71"/>
    <mergeCell ref="A76:G76"/>
    <mergeCell ref="A77:G77"/>
    <mergeCell ref="A78:G78"/>
    <mergeCell ref="A80:G80"/>
    <mergeCell ref="A68:B68"/>
    <mergeCell ref="D68:E68"/>
    <mergeCell ref="A69:B69"/>
    <mergeCell ref="D69:E69"/>
    <mergeCell ref="A70:E70"/>
    <mergeCell ref="F70:G70"/>
    <mergeCell ref="D61:E61"/>
    <mergeCell ref="A65:B65"/>
    <mergeCell ref="D65:E65"/>
    <mergeCell ref="A66:B66"/>
    <mergeCell ref="D66:E66"/>
    <mergeCell ref="A67:B67"/>
    <mergeCell ref="D67:E67"/>
    <mergeCell ref="A58:E58"/>
    <mergeCell ref="F58:G58"/>
    <mergeCell ref="A59:E59"/>
    <mergeCell ref="F59:G59"/>
    <mergeCell ref="A60:E60"/>
    <mergeCell ref="F60:G60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ул Первомайская д. 30</vt:lpstr>
      <vt:lpstr>'ул Первомайская д. 30'!АДРЕС</vt:lpstr>
      <vt:lpstr>'ул Первомайская д. 30'!ВХДОЛГ</vt:lpstr>
      <vt:lpstr>'ул Первомайская д. 30'!ВХСАЛЬДО</vt:lpstr>
      <vt:lpstr>'ул Первомайская д. 30'!ДОГОВОР</vt:lpstr>
      <vt:lpstr>'ул Первомайская д. 30'!ДОЛГ</vt:lpstr>
      <vt:lpstr>'ул Первомайская д. 30'!ЗАТРАЧЕНОК</vt:lpstr>
      <vt:lpstr>'ул Первомайская д. 30'!ЗАТРАЧЕНОТ</vt:lpstr>
      <vt:lpstr>'ул Первомайская д. 30'!ЗАТРЕМ</vt:lpstr>
      <vt:lpstr>'ул Первомайская д. 30'!ИСХДОЛГ</vt:lpstr>
      <vt:lpstr>'ул Первомайская д. 30'!ИСХСАЛЬДО</vt:lpstr>
      <vt:lpstr>'ул Первомайская д. 30'!КАП</vt:lpstr>
      <vt:lpstr>'ул Первомайская д. 30'!КПЕРЕЧИСК</vt:lpstr>
      <vt:lpstr>'ул Первомайская д. 30'!КПЕРЕЧИСТ</vt:lpstr>
      <vt:lpstr>'ул Первомайская д. 30'!НАЧРЕМ</vt:lpstr>
      <vt:lpstr>'ул Первомайская д. 30'!НЕЖНАЧРЕМ</vt:lpstr>
      <vt:lpstr>'ул Первомайская д. 30'!ОПАЛЧЕНОТ</vt:lpstr>
      <vt:lpstr>'ул Первомайская д. 30'!ОПЛАЧЕНОК</vt:lpstr>
      <vt:lpstr>'ул Первомайская д. 30'!ОСТ</vt:lpstr>
      <vt:lpstr>'ул Первомайская д. 30'!ПЛОЩАДЬ</vt:lpstr>
      <vt:lpstr>'ул Первомайская д. 30'!РАЗМЕРПЛАТЫ</vt:lpstr>
      <vt:lpstr>'ул Первомайская д. 30'!СНРЕМ</vt:lpstr>
      <vt:lpstr>'ул Первомайская д. 30'!ТАРОТОП</vt:lpstr>
      <vt:lpstr>'ул Первомайская д. 30'!ТАРХВС</vt:lpstr>
      <vt:lpstr>'ул Первомайская д. 30'!ТБО</vt:lpstr>
      <vt:lpstr>'ул Первомайская д. 30'!ТБОНАЧ</vt:lpstr>
      <vt:lpstr>'ул Первомайская д. 30'!ТБОНЕД</vt:lpstr>
      <vt:lpstr>'ул Первомайская д. 30'!ТБООПЛ</vt:lpstr>
      <vt:lpstr>'ул Первомайская д. 30'!ТБОПОСТ</vt:lpstr>
      <vt:lpstr>'ул Первомайская д. 30'!ТЕК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2018-03-30T12:50:05Z</dcterms:created>
  <dcterms:modified xsi:type="dcterms:W3CDTF">2018-03-30T12:50:05Z</dcterms:modified>
</cp:coreProperties>
</file>